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Robert\Planung Reisacher\"/>
    </mc:Choice>
  </mc:AlternateContent>
  <xr:revisionPtr revIDLastSave="0" documentId="13_ncr:1_{1BF5C351-E107-4D32-91E1-C8A36415086D}" xr6:coauthVersionLast="45" xr6:coauthVersionMax="45" xr10:uidLastSave="{00000000-0000-0000-0000-000000000000}"/>
  <bookViews>
    <workbookView xWindow="-120" yWindow="-120" windowWidth="29040" windowHeight="15840" xr2:uid="{D1622B7D-AD87-4428-B844-1A79581907F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H16" i="1"/>
  <c r="I7" i="1"/>
  <c r="I5" i="1"/>
  <c r="H15" i="1"/>
  <c r="H14" i="1"/>
  <c r="H13" i="1"/>
  <c r="H7" i="1"/>
  <c r="H6" i="1"/>
  <c r="H12" i="1" l="1"/>
  <c r="H44" i="1"/>
  <c r="H39" i="1"/>
  <c r="H41" i="1"/>
  <c r="H47" i="1"/>
  <c r="H40" i="1"/>
  <c r="H35" i="1"/>
  <c r="H31" i="1"/>
  <c r="H37" i="1"/>
  <c r="H36" i="1"/>
  <c r="H24" i="1"/>
  <c r="H20" i="1"/>
  <c r="E2" i="1"/>
  <c r="H11" i="1"/>
  <c r="H5" i="1"/>
  <c r="H4" i="1"/>
  <c r="H18" i="1"/>
  <c r="H3" i="1"/>
  <c r="H2" i="1" l="1"/>
  <c r="H10" i="1"/>
  <c r="H19" i="1" l="1"/>
  <c r="H23" i="1" s="1"/>
  <c r="H27" i="1" s="1"/>
</calcChain>
</file>

<file path=xl/sharedStrings.xml><?xml version="1.0" encoding="utf-8"?>
<sst xmlns="http://schemas.openxmlformats.org/spreadsheetml/2006/main" count="60" uniqueCount="42">
  <si>
    <t>2000 - BMWi</t>
  </si>
  <si>
    <t>Umsatzerlöse</t>
  </si>
  <si>
    <t>Umsatzerlöse NA</t>
  </si>
  <si>
    <t>Materialaufwand</t>
  </si>
  <si>
    <t>Materialaufwand NA</t>
  </si>
  <si>
    <t>Stück</t>
  </si>
  <si>
    <t>VAK/Stk.</t>
  </si>
  <si>
    <t>Wert</t>
  </si>
  <si>
    <t>BE in %</t>
  </si>
  <si>
    <t>2280 - Sonstige Erlöse</t>
  </si>
  <si>
    <t>2010 - 1er Reihe (inkl. X1)</t>
  </si>
  <si>
    <t>Verkaufsabh. Kosten</t>
  </si>
  <si>
    <t>2320 - Verkäuferentlohnung</t>
  </si>
  <si>
    <t>2330 - Vermittlungsprovision</t>
  </si>
  <si>
    <t>Direkte Fixkosten</t>
  </si>
  <si>
    <t>2390 - Gehälter Neufahrz.Verk.</t>
  </si>
  <si>
    <t>2410 - Löhne und Hilfslöhne</t>
  </si>
  <si>
    <t>NA</t>
  </si>
  <si>
    <t>GA</t>
  </si>
  <si>
    <t>TZ</t>
  </si>
  <si>
    <t>Umsatzerlöse T&amp;Z</t>
  </si>
  <si>
    <t>Materialaufwand T&amp;Z</t>
  </si>
  <si>
    <t>5010 - BMW PKW Teile e. Werkstatt</t>
  </si>
  <si>
    <t>5015 - MINI PKW Teile e. Werkstatt</t>
  </si>
  <si>
    <t>siehe NA</t>
  </si>
  <si>
    <t>SC</t>
  </si>
  <si>
    <t>Umsatzerlöse SC</t>
  </si>
  <si>
    <t>Materialaufwand SC</t>
  </si>
  <si>
    <t>6010 - BMW PKW mech.Arb.ext.</t>
  </si>
  <si>
    <t>6240 - Eigene Schmierstoffe</t>
  </si>
  <si>
    <t>6020 - BMW PKW mech.Arb.inb.</t>
  </si>
  <si>
    <t>Umsatz/Stk.</t>
  </si>
  <si>
    <t>DB1</t>
  </si>
  <si>
    <t>DB2</t>
  </si>
  <si>
    <t>DB3</t>
  </si>
  <si>
    <t>2080 - Boni BMW</t>
  </si>
  <si>
    <t>2140 - Boni MINI</t>
  </si>
  <si>
    <t>2060 - 8er Reihe</t>
  </si>
  <si>
    <t>2110 - Mini Hatch,Clubman</t>
  </si>
  <si>
    <t>2135 - Mini Coupe/Roadster</t>
  </si>
  <si>
    <t>ZS - BMW PKW</t>
  </si>
  <si>
    <t>ZS - Mini PKW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</si>
</sst>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/>
    <xf numFmtId="3" fontId="0" fillId="2" borderId="1" xfId="0" applyNumberFormat="1" applyFill="1" applyBorder="1"/>
    <xf numFmtId="4" fontId="0" fillId="2" borderId="1" xfId="0" applyNumberFormat="1" applyFill="1" applyBorder="1"/>
    <xf numFmtId="2" fontId="0" fillId="0" borderId="0" xfId="0" applyNumberFormat="1" applyFill="1" applyBorder="1"/>
    <xf numFmtId="0" fontId="0" fillId="0" borderId="2" xfId="0" applyBorder="1"/>
    <xf numFmtId="0" fontId="0" fillId="0" borderId="4" xfId="0" applyBorder="1"/>
    <xf numFmtId="0" fontId="0" fillId="0" borderId="0" xfId="0" applyBorder="1"/>
    <xf numFmtId="3" fontId="0" fillId="2" borderId="5" xfId="0" applyNumberFormat="1" applyFill="1" applyBorder="1"/>
    <xf numFmtId="3" fontId="0" fillId="0" borderId="6" xfId="0" applyNumberFormat="1" applyFill="1" applyBorder="1"/>
    <xf numFmtId="0" fontId="0" fillId="0" borderId="7" xfId="0" applyBorder="1"/>
    <xf numFmtId="0" fontId="0" fillId="0" borderId="8" xfId="0" applyBorder="1"/>
    <xf numFmtId="164" fontId="0" fillId="2" borderId="1" xfId="0" applyNumberFormat="1" applyFill="1" applyBorder="1"/>
    <xf numFmtId="3" fontId="0" fillId="0" borderId="6" xfId="0" applyNumberFormat="1" applyBorder="1"/>
    <xf numFmtId="3" fontId="0" fillId="0" borderId="0" xfId="0" applyNumberFormat="1"/>
    <xf numFmtId="3" fontId="0" fillId="3" borderId="9" xfId="0" applyNumberFormat="1" applyFill="1" applyBorder="1"/>
    <xf numFmtId="0" fontId="1" fillId="0" borderId="3" xfId="0" applyFont="1" applyBorder="1"/>
    <xf numFmtId="0" fontId="1" fillId="0" borderId="0" xfId="0" applyFont="1" applyBorder="1"/>
    <xf numFmtId="0" fontId="0" fillId="0" borderId="6" xfId="0" applyFill="1" applyBorder="1"/>
    <xf numFmtId="0" fontId="0" fillId="0" borderId="10" xfId="0" applyFill="1" applyBorder="1"/>
    <xf numFmtId="4" fontId="0" fillId="0" borderId="1" xfId="0" applyNumberFormat="1" applyFill="1" applyBorder="1"/>
    <xf numFmtId="3" fontId="1" fillId="3" borderId="1" xfId="0" applyNumberFormat="1" applyFont="1" applyFill="1" applyBorder="1"/>
    <xf numFmtId="0" fontId="1" fillId="4" borderId="3" xfId="0" applyFont="1" applyFill="1" applyBorder="1"/>
    <xf numFmtId="0" fontId="1" fillId="4" borderId="0" xfId="0" applyFont="1" applyFill="1" applyBorder="1"/>
    <xf numFmtId="0" fontId="1" fillId="4" borderId="8" xfId="0" applyFont="1" applyFill="1" applyBorder="1"/>
    <xf numFmtId="3" fontId="0" fillId="3" borderId="1" xfId="0" applyNumberFormat="1" applyFill="1" applyBorder="1"/>
    <xf numFmtId="3" fontId="1" fillId="4" borderId="1" xfId="0" applyNumberFormat="1" applyFont="1" applyFill="1" applyBorder="1"/>
    <xf numFmtId="164" fontId="0" fillId="2" borderId="10" xfId="0" applyNumberFormat="1" applyFill="1" applyBorder="1"/>
    <xf numFmtId="0" fontId="0" fillId="2" borderId="1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83AF1-807F-4935-A2D0-6B8F8A698631}">
  <dimension ref="A1:J47"/>
  <sheetViews>
    <sheetView tabSelected="1" workbookViewId="0">
      <selection activeCell="J14" sqref="J14"/>
    </sheetView>
  </sheetViews>
  <sheetFormatPr baseColWidth="10" defaultRowHeight="15" x14ac:dyDescent="0.25"/>
  <cols>
    <col min="2" max="2" width="19.42578125" bestFit="1" customWidth="1"/>
    <col min="3" max="3" width="23.85546875" customWidth="1"/>
    <col min="4" max="4" width="32.5703125" bestFit="1" customWidth="1"/>
  </cols>
  <sheetData>
    <row r="1" spans="1:10" ht="15.75" thickBot="1" x14ac:dyDescent="0.3">
      <c r="E1" s="1" t="s">
        <v>5</v>
      </c>
      <c r="F1" s="1" t="s">
        <v>6</v>
      </c>
      <c r="G1" s="1" t="s">
        <v>8</v>
      </c>
      <c r="H1" s="1" t="s">
        <v>7</v>
      </c>
    </row>
    <row r="2" spans="1:10" x14ac:dyDescent="0.25">
      <c r="A2" s="6" t="s">
        <v>17</v>
      </c>
      <c r="B2" s="23" t="s">
        <v>1</v>
      </c>
      <c r="C2" s="23" t="s">
        <v>2</v>
      </c>
      <c r="D2" s="23"/>
      <c r="E2" s="22">
        <f>SUM(E3:E5)</f>
        <v>255</v>
      </c>
      <c r="F2" s="17"/>
      <c r="G2" s="17"/>
      <c r="H2" s="22">
        <f>SUM(H3:H8)</f>
        <v>7943673.1851356616</v>
      </c>
    </row>
    <row r="3" spans="1:10" x14ac:dyDescent="0.25">
      <c r="A3" s="7"/>
      <c r="B3" s="8"/>
      <c r="C3" s="8"/>
      <c r="D3" s="8" t="s">
        <v>0</v>
      </c>
      <c r="E3" s="3">
        <v>100</v>
      </c>
      <c r="F3" s="3">
        <v>9500</v>
      </c>
      <c r="G3" s="13">
        <v>5</v>
      </c>
      <c r="H3" s="26">
        <f>(F3/((100-G3)/100))*E3</f>
        <v>1000000</v>
      </c>
    </row>
    <row r="4" spans="1:10" x14ac:dyDescent="0.25">
      <c r="A4" s="7"/>
      <c r="B4" s="8"/>
      <c r="C4" s="8"/>
      <c r="D4" s="8" t="s">
        <v>10</v>
      </c>
      <c r="E4" s="3">
        <v>150</v>
      </c>
      <c r="F4" s="3">
        <v>17000</v>
      </c>
      <c r="G4" s="13">
        <v>3.5</v>
      </c>
      <c r="H4" s="26">
        <f t="shared" ref="H4:H5" si="0">(F4/((100-G4)/100))*E4</f>
        <v>2642487.0466321241</v>
      </c>
    </row>
    <row r="5" spans="1:10" x14ac:dyDescent="0.25">
      <c r="A5" s="7"/>
      <c r="B5" s="8"/>
      <c r="C5" s="8"/>
      <c r="D5" s="8" t="s">
        <v>37</v>
      </c>
      <c r="E5" s="3">
        <v>5</v>
      </c>
      <c r="F5" s="3">
        <v>85000</v>
      </c>
      <c r="G5" s="13">
        <v>7</v>
      </c>
      <c r="H5" s="26">
        <f t="shared" si="0"/>
        <v>456989.24731182796</v>
      </c>
      <c r="I5" s="15">
        <f>SUM(H3:H5)</f>
        <v>4099476.2939439518</v>
      </c>
      <c r="J5" t="s">
        <v>40</v>
      </c>
    </row>
    <row r="6" spans="1:10" x14ac:dyDescent="0.25">
      <c r="A6" s="7"/>
      <c r="B6" s="8"/>
      <c r="C6" s="8"/>
      <c r="D6" s="8" t="s">
        <v>38</v>
      </c>
      <c r="E6" s="3">
        <v>100</v>
      </c>
      <c r="F6" s="3">
        <v>17000</v>
      </c>
      <c r="G6" s="13">
        <v>3.5</v>
      </c>
      <c r="H6" s="26">
        <f t="shared" ref="H6:H7" si="1">(F6/((100-G6)/100))*E6</f>
        <v>1761658.0310880828</v>
      </c>
    </row>
    <row r="7" spans="1:10" x14ac:dyDescent="0.25">
      <c r="A7" s="7"/>
      <c r="B7" s="8"/>
      <c r="C7" s="8"/>
      <c r="D7" s="8" t="s">
        <v>39</v>
      </c>
      <c r="E7" s="3">
        <v>100</v>
      </c>
      <c r="F7" s="3">
        <v>20000</v>
      </c>
      <c r="G7" s="13">
        <v>3.5</v>
      </c>
      <c r="H7" s="26">
        <f t="shared" si="1"/>
        <v>2072538.860103627</v>
      </c>
      <c r="I7" s="15">
        <f>SUM(H6:H7)</f>
        <v>3834196.8911917098</v>
      </c>
      <c r="J7" t="s">
        <v>41</v>
      </c>
    </row>
    <row r="8" spans="1:10" x14ac:dyDescent="0.25">
      <c r="A8" s="7"/>
      <c r="B8" s="8"/>
      <c r="C8" s="8"/>
      <c r="D8" s="8" t="s">
        <v>9</v>
      </c>
      <c r="E8" s="2"/>
      <c r="F8" s="2"/>
      <c r="G8" s="13">
        <v>5</v>
      </c>
      <c r="H8" s="3">
        <v>10000</v>
      </c>
    </row>
    <row r="9" spans="1:10" x14ac:dyDescent="0.25">
      <c r="A9" s="7"/>
      <c r="B9" s="8"/>
      <c r="C9" s="8"/>
      <c r="D9" s="8"/>
      <c r="E9" s="2"/>
      <c r="F9" s="2"/>
      <c r="G9" s="5"/>
      <c r="H9" s="10"/>
    </row>
    <row r="10" spans="1:10" x14ac:dyDescent="0.25">
      <c r="A10" s="7"/>
      <c r="B10" s="24" t="s">
        <v>3</v>
      </c>
      <c r="C10" s="24" t="s">
        <v>4</v>
      </c>
      <c r="D10" s="24"/>
      <c r="E10" s="18"/>
      <c r="F10" s="18"/>
      <c r="G10" s="18"/>
      <c r="H10" s="22">
        <f>SUM(H11:H18)</f>
        <v>7433505.3763440857</v>
      </c>
    </row>
    <row r="11" spans="1:10" x14ac:dyDescent="0.25">
      <c r="A11" s="7"/>
      <c r="B11" s="8"/>
      <c r="C11" s="8"/>
      <c r="D11" s="8" t="s">
        <v>0</v>
      </c>
      <c r="E11" s="8"/>
      <c r="F11" s="8"/>
      <c r="G11" s="8"/>
      <c r="H11" s="26">
        <f>E3*F3</f>
        <v>950000</v>
      </c>
    </row>
    <row r="12" spans="1:10" x14ac:dyDescent="0.25">
      <c r="A12" s="7"/>
      <c r="B12" s="8"/>
      <c r="C12" s="8"/>
      <c r="D12" s="8" t="s">
        <v>10</v>
      </c>
      <c r="E12" s="8"/>
      <c r="F12" s="8"/>
      <c r="G12" s="8"/>
      <c r="H12" s="26">
        <f>E4*F4</f>
        <v>2550000</v>
      </c>
    </row>
    <row r="13" spans="1:10" x14ac:dyDescent="0.25">
      <c r="A13" s="7"/>
      <c r="B13" s="8"/>
      <c r="C13" s="8"/>
      <c r="D13" s="8" t="s">
        <v>37</v>
      </c>
      <c r="E13" s="8"/>
      <c r="F13" s="8"/>
      <c r="G13" s="8"/>
      <c r="H13" s="26">
        <f t="shared" ref="H13:H15" si="2">E5*F5</f>
        <v>425000</v>
      </c>
    </row>
    <row r="14" spans="1:10" x14ac:dyDescent="0.25">
      <c r="A14" s="7"/>
      <c r="B14" s="8"/>
      <c r="C14" s="8"/>
      <c r="D14" s="8" t="s">
        <v>38</v>
      </c>
      <c r="E14" s="8"/>
      <c r="F14" s="8"/>
      <c r="G14" s="8"/>
      <c r="H14" s="26">
        <f t="shared" si="2"/>
        <v>1700000</v>
      </c>
    </row>
    <row r="15" spans="1:10" x14ac:dyDescent="0.25">
      <c r="A15" s="7"/>
      <c r="B15" s="8"/>
      <c r="C15" s="8"/>
      <c r="D15" s="8" t="s">
        <v>39</v>
      </c>
      <c r="E15" s="8"/>
      <c r="F15" s="8"/>
      <c r="G15" s="8"/>
      <c r="H15" s="26">
        <f t="shared" si="2"/>
        <v>2000000</v>
      </c>
    </row>
    <row r="16" spans="1:10" x14ac:dyDescent="0.25">
      <c r="A16" s="7"/>
      <c r="B16" s="8"/>
      <c r="C16" s="8"/>
      <c r="D16" s="8" t="s">
        <v>35</v>
      </c>
      <c r="E16" s="8"/>
      <c r="F16" s="8"/>
      <c r="G16" s="29">
        <v>3.5</v>
      </c>
      <c r="H16" s="26">
        <f>G16*I5/100*-1</f>
        <v>-143481.67028803832</v>
      </c>
    </row>
    <row r="17" spans="1:8" x14ac:dyDescent="0.25">
      <c r="A17" s="7"/>
      <c r="B17" s="8"/>
      <c r="C17" s="8"/>
      <c r="D17" s="8" t="s">
        <v>36</v>
      </c>
      <c r="E17" s="8"/>
      <c r="F17" s="8"/>
      <c r="G17" s="29">
        <v>1.5</v>
      </c>
      <c r="H17" s="26">
        <f>G17*I7/100*-1</f>
        <v>-57512.953367875649</v>
      </c>
    </row>
    <row r="18" spans="1:8" x14ac:dyDescent="0.25">
      <c r="A18" s="7"/>
      <c r="B18" s="8"/>
      <c r="C18" s="8"/>
      <c r="D18" s="8" t="s">
        <v>9</v>
      </c>
      <c r="E18" s="2"/>
      <c r="F18" s="2"/>
      <c r="G18" s="2"/>
      <c r="H18" s="26">
        <f>H8-(H8*G8/100)</f>
        <v>9500</v>
      </c>
    </row>
    <row r="19" spans="1:8" x14ac:dyDescent="0.25">
      <c r="A19" s="7"/>
      <c r="B19" s="24" t="s">
        <v>32</v>
      </c>
      <c r="C19" s="24"/>
      <c r="D19" s="24"/>
      <c r="E19" s="24"/>
      <c r="F19" s="24"/>
      <c r="G19" s="24"/>
      <c r="H19" s="27">
        <f>H2-H10</f>
        <v>510167.80879157595</v>
      </c>
    </row>
    <row r="20" spans="1:8" x14ac:dyDescent="0.25">
      <c r="A20" s="7"/>
      <c r="B20" s="18" t="s">
        <v>11</v>
      </c>
      <c r="C20" s="18"/>
      <c r="D20" s="18"/>
      <c r="E20" s="18"/>
      <c r="F20" s="18"/>
      <c r="G20" s="18"/>
      <c r="H20" s="22">
        <f>SUM(H21:H22)</f>
        <v>50500</v>
      </c>
    </row>
    <row r="21" spans="1:8" x14ac:dyDescent="0.25">
      <c r="A21" s="7"/>
      <c r="B21" s="8"/>
      <c r="C21" s="8"/>
      <c r="D21" s="8" t="s">
        <v>12</v>
      </c>
      <c r="E21" s="8"/>
      <c r="F21" s="8"/>
      <c r="G21" s="8"/>
      <c r="H21" s="3">
        <v>35000</v>
      </c>
    </row>
    <row r="22" spans="1:8" x14ac:dyDescent="0.25">
      <c r="A22" s="7"/>
      <c r="B22" s="8"/>
      <c r="C22" s="8"/>
      <c r="D22" s="8" t="s">
        <v>13</v>
      </c>
      <c r="E22" s="8"/>
      <c r="F22" s="8"/>
      <c r="G22" s="8"/>
      <c r="H22" s="3">
        <v>15500</v>
      </c>
    </row>
    <row r="23" spans="1:8" x14ac:dyDescent="0.25">
      <c r="A23" s="7"/>
      <c r="B23" s="24" t="s">
        <v>33</v>
      </c>
      <c r="C23" s="24"/>
      <c r="D23" s="24"/>
      <c r="E23" s="24"/>
      <c r="F23" s="24"/>
      <c r="G23" s="24"/>
      <c r="H23" s="27">
        <f>H19-H20</f>
        <v>459667.80879157595</v>
      </c>
    </row>
    <row r="24" spans="1:8" x14ac:dyDescent="0.25">
      <c r="A24" s="7"/>
      <c r="B24" s="18" t="s">
        <v>14</v>
      </c>
      <c r="C24" s="18"/>
      <c r="D24" s="18"/>
      <c r="E24" s="18"/>
      <c r="F24" s="18"/>
      <c r="G24" s="18"/>
      <c r="H24" s="22">
        <f>SUM(H25:H26)</f>
        <v>163000</v>
      </c>
    </row>
    <row r="25" spans="1:8" x14ac:dyDescent="0.25">
      <c r="A25" s="7"/>
      <c r="B25" s="8"/>
      <c r="C25" s="8"/>
      <c r="D25" s="8" t="s">
        <v>15</v>
      </c>
      <c r="E25" s="8"/>
      <c r="F25" s="8"/>
      <c r="G25" s="8"/>
      <c r="H25" s="3">
        <v>135000</v>
      </c>
    </row>
    <row r="26" spans="1:8" x14ac:dyDescent="0.25">
      <c r="A26" s="7"/>
      <c r="B26" s="8"/>
      <c r="C26" s="8"/>
      <c r="D26" s="8" t="s">
        <v>16</v>
      </c>
      <c r="E26" s="8"/>
      <c r="F26" s="8"/>
      <c r="G26" s="8"/>
      <c r="H26" s="3">
        <v>28000</v>
      </c>
    </row>
    <row r="27" spans="1:8" ht="15.75" thickBot="1" x14ac:dyDescent="0.3">
      <c r="A27" s="11"/>
      <c r="B27" s="25" t="s">
        <v>34</v>
      </c>
      <c r="C27" s="25"/>
      <c r="D27" s="25"/>
      <c r="E27" s="25"/>
      <c r="F27" s="25"/>
      <c r="G27" s="25"/>
      <c r="H27" s="27">
        <f>H23-H24</f>
        <v>296667.80879157595</v>
      </c>
    </row>
    <row r="28" spans="1:8" x14ac:dyDescent="0.25">
      <c r="H28" s="15"/>
    </row>
    <row r="29" spans="1:8" x14ac:dyDescent="0.25">
      <c r="A29" t="s">
        <v>18</v>
      </c>
      <c r="B29" t="s">
        <v>24</v>
      </c>
      <c r="H29" s="15"/>
    </row>
    <row r="30" spans="1:8" ht="15.75" thickBot="1" x14ac:dyDescent="0.3">
      <c r="H30" s="15"/>
    </row>
    <row r="31" spans="1:8" x14ac:dyDescent="0.25">
      <c r="A31" s="6" t="s">
        <v>19</v>
      </c>
      <c r="B31" s="17" t="s">
        <v>1</v>
      </c>
      <c r="C31" s="17" t="s">
        <v>20</v>
      </c>
      <c r="D31" s="17"/>
      <c r="E31" s="17"/>
      <c r="F31" s="17"/>
      <c r="G31" s="17"/>
      <c r="H31" s="22">
        <f>SUM(H32:H33)</f>
        <v>150000</v>
      </c>
    </row>
    <row r="32" spans="1:8" x14ac:dyDescent="0.25">
      <c r="A32" s="7"/>
      <c r="B32" s="8"/>
      <c r="C32" s="8"/>
      <c r="D32" s="8" t="s">
        <v>22</v>
      </c>
      <c r="E32" s="8"/>
      <c r="F32" s="8"/>
      <c r="G32" s="13">
        <v>5</v>
      </c>
      <c r="H32" s="3">
        <v>100000</v>
      </c>
    </row>
    <row r="33" spans="1:8" x14ac:dyDescent="0.25">
      <c r="A33" s="7"/>
      <c r="B33" s="8"/>
      <c r="C33" s="8"/>
      <c r="D33" s="8" t="s">
        <v>23</v>
      </c>
      <c r="E33" s="8"/>
      <c r="F33" s="8"/>
      <c r="G33" s="13">
        <v>7.5</v>
      </c>
      <c r="H33" s="3">
        <v>50000</v>
      </c>
    </row>
    <row r="34" spans="1:8" x14ac:dyDescent="0.25">
      <c r="A34" s="7"/>
      <c r="B34" s="8"/>
      <c r="C34" s="8"/>
      <c r="D34" s="8"/>
      <c r="E34" s="8"/>
      <c r="F34" s="8"/>
      <c r="G34" s="8"/>
      <c r="H34" s="14"/>
    </row>
    <row r="35" spans="1:8" x14ac:dyDescent="0.25">
      <c r="A35" s="7"/>
      <c r="B35" s="18" t="s">
        <v>3</v>
      </c>
      <c r="C35" s="18" t="s">
        <v>21</v>
      </c>
      <c r="D35" s="18"/>
      <c r="E35" s="18"/>
      <c r="F35" s="18"/>
      <c r="G35" s="18"/>
      <c r="H35" s="22">
        <f>SUM(H36:H37)</f>
        <v>141250</v>
      </c>
    </row>
    <row r="36" spans="1:8" x14ac:dyDescent="0.25">
      <c r="A36" s="7"/>
      <c r="B36" s="8"/>
      <c r="C36" s="8"/>
      <c r="D36" s="8" t="s">
        <v>22</v>
      </c>
      <c r="E36" s="8"/>
      <c r="F36" s="8"/>
      <c r="G36" s="8"/>
      <c r="H36" s="26">
        <f>H32-(H32*G32/100)</f>
        <v>95000</v>
      </c>
    </row>
    <row r="37" spans="1:8" ht="15.75" thickBot="1" x14ac:dyDescent="0.3">
      <c r="A37" s="11"/>
      <c r="B37" s="12"/>
      <c r="C37" s="12"/>
      <c r="D37" s="12" t="s">
        <v>23</v>
      </c>
      <c r="E37" s="12"/>
      <c r="F37" s="12"/>
      <c r="G37" s="12"/>
      <c r="H37" s="26">
        <f>H33-(H33*G33/100)</f>
        <v>46250</v>
      </c>
    </row>
    <row r="38" spans="1:8" ht="15.75" thickBot="1" x14ac:dyDescent="0.3">
      <c r="E38" s="1" t="s">
        <v>5</v>
      </c>
      <c r="F38" s="1" t="s">
        <v>31</v>
      </c>
      <c r="G38" s="1" t="s">
        <v>8</v>
      </c>
      <c r="H38" s="1" t="s">
        <v>7</v>
      </c>
    </row>
    <row r="39" spans="1:8" x14ac:dyDescent="0.25">
      <c r="A39" s="6" t="s">
        <v>25</v>
      </c>
      <c r="B39" s="17" t="s">
        <v>1</v>
      </c>
      <c r="C39" s="17" t="s">
        <v>26</v>
      </c>
      <c r="D39" s="17"/>
      <c r="E39" s="17"/>
      <c r="F39" s="17"/>
      <c r="G39" s="17"/>
      <c r="H39" s="22">
        <f>SUM(H40:H42)</f>
        <v>532500</v>
      </c>
    </row>
    <row r="40" spans="1:8" x14ac:dyDescent="0.25">
      <c r="A40" s="7"/>
      <c r="B40" s="8"/>
      <c r="C40" s="8"/>
      <c r="D40" s="8" t="s">
        <v>28</v>
      </c>
      <c r="E40" s="3">
        <v>5000</v>
      </c>
      <c r="F40" s="4">
        <v>80</v>
      </c>
      <c r="G40" s="20"/>
      <c r="H40" s="26">
        <f>E40*F40</f>
        <v>400000</v>
      </c>
    </row>
    <row r="41" spans="1:8" x14ac:dyDescent="0.25">
      <c r="A41" s="7"/>
      <c r="B41" s="8"/>
      <c r="C41" s="8"/>
      <c r="D41" s="8" t="s">
        <v>30</v>
      </c>
      <c r="E41" s="3">
        <v>500</v>
      </c>
      <c r="F41" s="4">
        <v>65</v>
      </c>
      <c r="G41" s="20"/>
      <c r="H41" s="26">
        <f>E41*F41</f>
        <v>32500</v>
      </c>
    </row>
    <row r="42" spans="1:8" x14ac:dyDescent="0.25">
      <c r="A42" s="7"/>
      <c r="B42" s="8"/>
      <c r="C42" s="8"/>
      <c r="D42" s="8" t="s">
        <v>29</v>
      </c>
      <c r="E42" s="2"/>
      <c r="F42" s="21"/>
      <c r="G42" s="28">
        <v>5</v>
      </c>
      <c r="H42" s="3">
        <v>100000</v>
      </c>
    </row>
    <row r="43" spans="1:8" x14ac:dyDescent="0.25">
      <c r="A43" s="7"/>
      <c r="B43" s="8"/>
      <c r="C43" s="8"/>
      <c r="D43" s="8"/>
      <c r="E43" s="2"/>
      <c r="F43" s="2"/>
      <c r="G43" s="2"/>
      <c r="H43" s="19"/>
    </row>
    <row r="44" spans="1:8" x14ac:dyDescent="0.25">
      <c r="A44" s="7"/>
      <c r="B44" s="18" t="s">
        <v>3</v>
      </c>
      <c r="C44" s="18" t="s">
        <v>27</v>
      </c>
      <c r="D44" s="18"/>
      <c r="E44" s="18"/>
      <c r="F44" s="18"/>
      <c r="G44" s="18"/>
      <c r="H44" s="22">
        <f>SUM(H45:H47)</f>
        <v>420000</v>
      </c>
    </row>
    <row r="45" spans="1:8" x14ac:dyDescent="0.25">
      <c r="A45" s="7"/>
      <c r="B45" s="8"/>
      <c r="C45" s="8"/>
      <c r="D45" s="8" t="s">
        <v>28</v>
      </c>
      <c r="E45" s="8"/>
      <c r="F45" s="8"/>
      <c r="G45" s="8"/>
      <c r="H45" s="9">
        <v>300000</v>
      </c>
    </row>
    <row r="46" spans="1:8" x14ac:dyDescent="0.25">
      <c r="A46" s="7"/>
      <c r="B46" s="8"/>
      <c r="C46" s="8"/>
      <c r="D46" s="8" t="s">
        <v>30</v>
      </c>
      <c r="E46" s="8"/>
      <c r="F46" s="8"/>
      <c r="G46" s="8"/>
      <c r="H46" s="9">
        <v>25000</v>
      </c>
    </row>
    <row r="47" spans="1:8" ht="15.75" thickBot="1" x14ac:dyDescent="0.3">
      <c r="A47" s="11"/>
      <c r="B47" s="12"/>
      <c r="C47" s="12"/>
      <c r="D47" s="12" t="s">
        <v>29</v>
      </c>
      <c r="E47" s="12"/>
      <c r="F47" s="12"/>
      <c r="G47" s="12"/>
      <c r="H47" s="16">
        <f>H42-(H42*G42/100)</f>
        <v>95000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GAPS</dc:creator>
  <cp:lastModifiedBy>GAPS</cp:lastModifiedBy>
  <dcterms:created xsi:type="dcterms:W3CDTF">2020-09-09T14:47:42Z</dcterms:created>
  <dcterms:modified xsi:type="dcterms:W3CDTF">2020-09-10T14:30:26Z</dcterms:modified>
</cp:coreProperties>
</file>